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76" yWindow="180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<sst xmlns="http://schemas.openxmlformats.org/spreadsheetml/2006/main" count="72" uniqueCount="39">
  <si>
    <t>Показатели рынка платежных карт в Санкт-Петербурге</t>
  </si>
  <si>
    <t>Наименование банка         </t>
  </si>
  <si>
    <t>Количество карт (шт.)</t>
  </si>
  <si>
    <t>Остатки на картах</t>
  </si>
  <si>
    <t>Кол-во банкоматов в СПб и ЛО</t>
  </si>
  <si>
    <t>Филиалов в СПб и ЛО принимающих Плат.карты</t>
  </si>
  <si>
    <t>Терминалов установленных в торг.-сервисн. предприятиях</t>
  </si>
  <si>
    <t>Получение наличных</t>
  </si>
  <si>
    <t>Visa int.</t>
  </si>
  <si>
    <t>Mastercard</t>
  </si>
  <si>
    <t>ВСЕГО</t>
  </si>
  <si>
    <t>рублевых (тыс.руб.)</t>
  </si>
  <si>
    <t>валютных (тыс.USD)</t>
  </si>
  <si>
    <t>валютных (тыс.EURO)</t>
  </si>
  <si>
    <t>в рублях (тыс.руб)</t>
  </si>
  <si>
    <t>в USD (тыс.USD)</t>
  </si>
  <si>
    <t>ОАО "Альфа-банк" ф-л "Санкт-Петербургский"</t>
  </si>
  <si>
    <t>ОАО "Балтийский банк"</t>
  </si>
  <si>
    <t>ОАО "БАЛТИНВЕСТБАНК"</t>
  </si>
  <si>
    <t>ОАО "Банк "Санкт-Петербург"</t>
  </si>
  <si>
    <t>ЗАО Банк ВТБ 24</t>
  </si>
  <si>
    <t>ОАО АКБ МБРР, СЗФ</t>
  </si>
  <si>
    <t>"НОМОС-БАНК" (ЗАО) ф-л в СПб</t>
  </si>
  <si>
    <t>ОАО АБ "Россия"</t>
  </si>
  <si>
    <t>Северо-Западный банк Сбербанка России</t>
  </si>
  <si>
    <t>ОАО "Уралсиб" филиал в СПб</t>
  </si>
  <si>
    <t>ОАО "Энергомашбанк"</t>
  </si>
  <si>
    <t>ОАО АКБ "Югра" филиал в Санкт-Петербурге</t>
  </si>
  <si>
    <t>Итого:</t>
  </si>
  <si>
    <t>в EURO (тыс.EURO)</t>
  </si>
  <si>
    <t>ООО "ПромСервисБанк"</t>
  </si>
  <si>
    <t>Кредитные карты</t>
  </si>
  <si>
    <t>Изменение к 1.1.2011</t>
  </si>
  <si>
    <t>ОАО "Банк "Открытие" ф-л "Петровский"</t>
  </si>
  <si>
    <t>ОАО «СИАБ»</t>
  </si>
  <si>
    <t>на 1 июля 2011 года</t>
  </si>
  <si>
    <t>Оплата товаров и услуг за II кв 2011 в рублях (тыс.руб)</t>
  </si>
  <si>
    <t xml:space="preserve"> -</t>
  </si>
  <si>
    <t>н/д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</si>
</sst>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.000"/>
    <numFmt numFmtId="171" formatCode="_-* #,##0_р_._-;\-* #,##0_р_._-;_-* &quot;-&quot;??_р_._-;_-@_-"/>
    <numFmt numFmtId="172" formatCode="[$-FC19]d\ mmmm\ yyyy\ &quot;г.&quot;"/>
    <numFmt numFmtId="173" formatCode="000000"/>
    <numFmt numFmtId="174" formatCode="#,##0.00_р_."/>
  </numFmts>
  <fonts count="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1" xfId="0" applyFill="1" applyBorder="1" applyAlignment="1">
      <alignment horizontal="center" wrapText="1"/>
    </xf>
    <xf numFmtId="0" fontId="1" fillId="3" borderId="1" xfId="0" applyFont="1" applyFill="1" applyBorder="1" applyAlignment="1">
      <alignment horizontal="left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5" fillId="0" borderId="3" xfId="0" applyFont="1" applyBorder="1" applyAlignment="1">
      <alignment/>
    </xf>
    <xf numFmtId="0" fontId="5" fillId="0" borderId="0" xfId="0" applyFont="1" applyAlignment="1">
      <alignment/>
    </xf>
    <xf numFmtId="0" fontId="0" fillId="0" borderId="2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5" fillId="0" borderId="5" xfId="0" applyFont="1" applyBorder="1" applyAlignment="1">
      <alignment/>
    </xf>
    <xf numFmtId="0" fontId="0" fillId="0" borderId="6" xfId="0" applyBorder="1" applyAlignment="1">
      <alignment horizontal="left" wrapText="1"/>
    </xf>
    <xf numFmtId="0" fontId="0" fillId="2" borderId="7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168" fontId="1" fillId="3" borderId="9" xfId="0" applyNumberFormat="1" applyFont="1" applyFill="1" applyBorder="1" applyAlignment="1">
      <alignment horizontal="right"/>
    </xf>
    <xf numFmtId="3" fontId="1" fillId="3" borderId="9" xfId="0" applyNumberFormat="1" applyFont="1" applyFill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3" xfId="0" applyFont="1" applyBorder="1" applyAlignment="1">
      <alignment horizontal="center" wrapText="1"/>
    </xf>
    <xf numFmtId="0" fontId="5" fillId="0" borderId="3" xfId="0" applyNumberFormat="1" applyFont="1" applyBorder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0" fontId="5" fillId="0" borderId="3" xfId="20" applyNumberFormat="1" applyFont="1" applyBorder="1" applyAlignment="1">
      <alignment horizontal="right"/>
    </xf>
    <xf numFmtId="0" fontId="5" fillId="0" borderId="3" xfId="0" applyFont="1" applyBorder="1" applyAlignment="1">
      <alignment horizontal="center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workbookViewId="0" topLeftCell="A1">
      <pane xSplit="1" ySplit="6" topLeftCell="J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18" sqref="J18"/>
    </sheetView>
  </sheetViews>
  <sheetFormatPr defaultColWidth="9.00390625" defaultRowHeight="12.75"/>
  <cols>
    <col min="1" max="1" width="46.00390625" style="0" customWidth="1"/>
    <col min="2" max="3" width="10.75390625" style="0" bestFit="1" customWidth="1"/>
    <col min="4" max="4" width="10.75390625" style="0" customWidth="1"/>
    <col min="5" max="5" width="10.75390625" style="0" bestFit="1" customWidth="1"/>
    <col min="6" max="6" width="11.75390625" style="0" customWidth="1"/>
    <col min="7" max="7" width="12.75390625" style="0" bestFit="1" customWidth="1"/>
    <col min="8" max="8" width="10.625" style="0" customWidth="1"/>
    <col min="9" max="9" width="11.625" style="0" customWidth="1"/>
    <col min="10" max="10" width="10.625" style="0" customWidth="1"/>
    <col min="11" max="11" width="13.125" style="0" customWidth="1"/>
    <col min="12" max="12" width="14.25390625" style="0" customWidth="1"/>
    <col min="13" max="13" width="15.625" style="0" customWidth="1"/>
    <col min="14" max="14" width="11.125" style="0" customWidth="1"/>
    <col min="15" max="15" width="12.375" style="0" customWidth="1"/>
    <col min="16" max="16" width="16.00390625" style="0" customWidth="1"/>
  </cols>
  <sheetData>
    <row r="1" ht="12.75">
      <c r="A1" s="1" t="s">
        <v>0</v>
      </c>
    </row>
    <row r="2" ht="12.75">
      <c r="A2" s="1" t="s">
        <v>35</v>
      </c>
    </row>
    <row r="4" spans="1:16" ht="51" customHeight="1">
      <c r="A4" s="30" t="s">
        <v>1</v>
      </c>
      <c r="B4" s="32" t="s">
        <v>2</v>
      </c>
      <c r="C4" s="33"/>
      <c r="D4" s="33"/>
      <c r="E4" s="33"/>
      <c r="F4" s="34"/>
      <c r="G4" s="32" t="s">
        <v>3</v>
      </c>
      <c r="H4" s="33"/>
      <c r="I4" s="34"/>
      <c r="J4" s="35" t="s">
        <v>4</v>
      </c>
      <c r="K4" s="35" t="s">
        <v>5</v>
      </c>
      <c r="L4" s="35" t="s">
        <v>6</v>
      </c>
      <c r="M4" s="27" t="s">
        <v>7</v>
      </c>
      <c r="N4" s="28"/>
      <c r="O4" s="29"/>
      <c r="P4" s="25" t="s">
        <v>36</v>
      </c>
    </row>
    <row r="5" spans="1:16" ht="25.5">
      <c r="A5" s="31"/>
      <c r="B5" s="4" t="s">
        <v>8</v>
      </c>
      <c r="C5" s="4" t="s">
        <v>9</v>
      </c>
      <c r="D5" s="5" t="s">
        <v>31</v>
      </c>
      <c r="E5" s="5" t="s">
        <v>10</v>
      </c>
      <c r="F5" s="5" t="s">
        <v>32</v>
      </c>
      <c r="G5" s="5" t="s">
        <v>11</v>
      </c>
      <c r="H5" s="5" t="s">
        <v>12</v>
      </c>
      <c r="I5" s="5" t="s">
        <v>13</v>
      </c>
      <c r="J5" s="36"/>
      <c r="K5" s="36"/>
      <c r="L5" s="36"/>
      <c r="M5" s="5" t="s">
        <v>14</v>
      </c>
      <c r="N5" s="6" t="s">
        <v>15</v>
      </c>
      <c r="O5" s="7" t="s">
        <v>29</v>
      </c>
      <c r="P5" s="26"/>
    </row>
    <row r="6" spans="1:16" ht="12.75">
      <c r="A6" s="2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6">
        <v>15</v>
      </c>
      <c r="P6" s="15">
        <v>16</v>
      </c>
    </row>
    <row r="7" spans="1:16" ht="12.75">
      <c r="A7" s="10" t="s">
        <v>16</v>
      </c>
      <c r="B7" s="22"/>
      <c r="C7" s="22"/>
      <c r="D7" s="19"/>
      <c r="E7" s="19"/>
      <c r="F7" s="19"/>
      <c r="G7" s="22"/>
      <c r="H7" s="22"/>
      <c r="I7" s="22"/>
      <c r="J7" s="20"/>
      <c r="K7" s="20"/>
      <c r="L7" s="20"/>
      <c r="M7" s="22"/>
      <c r="N7" s="22"/>
      <c r="O7" s="22"/>
      <c r="P7" s="22"/>
    </row>
    <row r="8" spans="1:16" ht="12.75">
      <c r="A8" s="10" t="s">
        <v>17</v>
      </c>
      <c r="B8" s="8">
        <v>939554</v>
      </c>
      <c r="C8" s="8">
        <v>410771</v>
      </c>
      <c r="D8" s="8">
        <v>20923</v>
      </c>
      <c r="E8" s="8">
        <v>1350325</v>
      </c>
      <c r="F8" s="19">
        <f>1350325-1404671</f>
        <v>-54346</v>
      </c>
      <c r="G8" s="8">
        <v>12758638</v>
      </c>
      <c r="H8" s="8">
        <v>8237</v>
      </c>
      <c r="I8" s="8">
        <v>6430</v>
      </c>
      <c r="J8" s="24">
        <v>425</v>
      </c>
      <c r="K8" s="24">
        <v>39</v>
      </c>
      <c r="L8" s="24">
        <v>205</v>
      </c>
      <c r="M8" s="8">
        <v>13300772</v>
      </c>
      <c r="N8" s="8">
        <v>68628</v>
      </c>
      <c r="O8" s="21" t="s">
        <v>37</v>
      </c>
      <c r="P8" s="8">
        <v>381781</v>
      </c>
    </row>
    <row r="9" spans="1:16" ht="12.75">
      <c r="A9" s="10" t="s">
        <v>18</v>
      </c>
      <c r="B9" s="8">
        <v>80666</v>
      </c>
      <c r="C9" s="8">
        <v>1307</v>
      </c>
      <c r="D9" s="22" t="s">
        <v>37</v>
      </c>
      <c r="E9" s="8">
        <v>82150</v>
      </c>
      <c r="F9" s="19">
        <f>82150-76804</f>
        <v>5346</v>
      </c>
      <c r="G9" s="8">
        <v>505715.8</v>
      </c>
      <c r="H9" s="8">
        <v>787.49</v>
      </c>
      <c r="I9" s="8">
        <v>708.09</v>
      </c>
      <c r="J9" s="20">
        <v>34</v>
      </c>
      <c r="K9" s="20">
        <v>28</v>
      </c>
      <c r="L9" s="20" t="s">
        <v>37</v>
      </c>
      <c r="M9" s="8">
        <v>1027331.1</v>
      </c>
      <c r="N9" s="8">
        <v>82.38</v>
      </c>
      <c r="O9" s="8">
        <v>168.95</v>
      </c>
      <c r="P9" s="21" t="s">
        <v>37</v>
      </c>
    </row>
    <row r="10" spans="1:16" ht="12.75">
      <c r="A10" s="10" t="s">
        <v>19</v>
      </c>
      <c r="B10" s="9">
        <v>329909</v>
      </c>
      <c r="C10" s="9">
        <v>167660</v>
      </c>
      <c r="D10" s="9">
        <v>1409</v>
      </c>
      <c r="E10" s="9">
        <v>690252</v>
      </c>
      <c r="F10" s="19">
        <f>690252-696773</f>
        <v>-6521</v>
      </c>
      <c r="G10" s="8">
        <v>12207806</v>
      </c>
      <c r="H10" s="8">
        <v>9275</v>
      </c>
      <c r="I10" s="8">
        <v>14424</v>
      </c>
      <c r="J10" s="24">
        <v>462</v>
      </c>
      <c r="K10" s="24">
        <v>31</v>
      </c>
      <c r="L10" s="24">
        <v>4219</v>
      </c>
      <c r="M10" s="8">
        <v>23993204</v>
      </c>
      <c r="N10" s="8">
        <v>2270</v>
      </c>
      <c r="O10" s="21" t="s">
        <v>37</v>
      </c>
      <c r="P10" s="8">
        <v>3192783</v>
      </c>
    </row>
    <row r="11" spans="1:16" ht="12.75">
      <c r="A11" s="10" t="s">
        <v>20</v>
      </c>
      <c r="B11" s="8">
        <v>1375952</v>
      </c>
      <c r="C11" s="8">
        <v>54683</v>
      </c>
      <c r="D11" s="8">
        <v>519098</v>
      </c>
      <c r="E11" s="8">
        <v>1433398</v>
      </c>
      <c r="F11" s="19">
        <f>1433398-1188400</f>
        <v>244998</v>
      </c>
      <c r="G11" s="8">
        <v>18948135</v>
      </c>
      <c r="H11" s="8">
        <v>12670</v>
      </c>
      <c r="I11" s="8">
        <v>11424</v>
      </c>
      <c r="J11" s="20">
        <v>557</v>
      </c>
      <c r="K11" s="20">
        <v>41</v>
      </c>
      <c r="L11" s="20">
        <v>488</v>
      </c>
      <c r="M11" s="8">
        <v>38021454</v>
      </c>
      <c r="N11" s="21" t="s">
        <v>37</v>
      </c>
      <c r="O11" s="21" t="s">
        <v>37</v>
      </c>
      <c r="P11" s="8">
        <v>4244046</v>
      </c>
    </row>
    <row r="12" spans="1:16" ht="12.75">
      <c r="A12" s="10" t="s">
        <v>33</v>
      </c>
      <c r="B12" s="9">
        <v>73982</v>
      </c>
      <c r="C12" s="9">
        <v>4891</v>
      </c>
      <c r="D12" s="22" t="s">
        <v>37</v>
      </c>
      <c r="E12" s="9">
        <v>78873</v>
      </c>
      <c r="F12" s="19">
        <f>78873-82463</f>
        <v>-3590</v>
      </c>
      <c r="G12" s="8">
        <v>1342804</v>
      </c>
      <c r="H12" s="8">
        <v>461</v>
      </c>
      <c r="I12" s="8">
        <v>654</v>
      </c>
      <c r="J12" s="20">
        <v>152</v>
      </c>
      <c r="K12" s="20">
        <v>219</v>
      </c>
      <c r="L12" s="20">
        <v>213</v>
      </c>
      <c r="M12" s="8">
        <v>6274086</v>
      </c>
      <c r="N12" s="8">
        <v>39</v>
      </c>
      <c r="O12" s="8">
        <v>67</v>
      </c>
      <c r="P12" s="21">
        <v>73959</v>
      </c>
    </row>
    <row r="13" spans="1:16" ht="12.75">
      <c r="A13" s="10" t="s">
        <v>21</v>
      </c>
      <c r="B13" s="22" t="s">
        <v>38</v>
      </c>
      <c r="C13" s="22" t="s">
        <v>38</v>
      </c>
      <c r="D13" s="22" t="s">
        <v>38</v>
      </c>
      <c r="E13" s="22" t="s">
        <v>38</v>
      </c>
      <c r="F13" s="22" t="s">
        <v>38</v>
      </c>
      <c r="G13" s="22" t="s">
        <v>38</v>
      </c>
      <c r="H13" s="22" t="s">
        <v>38</v>
      </c>
      <c r="I13" s="22" t="s">
        <v>38</v>
      </c>
      <c r="J13" s="20">
        <v>21</v>
      </c>
      <c r="K13" s="20">
        <v>3</v>
      </c>
      <c r="L13" s="20">
        <v>84</v>
      </c>
      <c r="M13" s="9">
        <v>181998.18</v>
      </c>
      <c r="N13" s="9">
        <v>37.21</v>
      </c>
      <c r="O13" s="22">
        <v>8</v>
      </c>
      <c r="P13" s="9">
        <v>26396.42</v>
      </c>
    </row>
    <row r="14" spans="1:16" ht="12.75">
      <c r="A14" s="10" t="s">
        <v>22</v>
      </c>
      <c r="B14" s="8">
        <v>22784</v>
      </c>
      <c r="C14" s="8">
        <v>4021</v>
      </c>
      <c r="D14" s="8">
        <v>988</v>
      </c>
      <c r="E14" s="8">
        <v>26805</v>
      </c>
      <c r="F14" s="19">
        <f>26805-27622</f>
        <v>-817</v>
      </c>
      <c r="G14" s="8">
        <v>613765.4</v>
      </c>
      <c r="H14" s="8">
        <v>711.37</v>
      </c>
      <c r="I14" s="8">
        <v>560.51</v>
      </c>
      <c r="J14" s="20">
        <v>105</v>
      </c>
      <c r="K14" s="20">
        <v>8</v>
      </c>
      <c r="L14" s="20">
        <v>135</v>
      </c>
      <c r="M14" s="8">
        <v>1865721.86</v>
      </c>
      <c r="N14" s="8">
        <v>236.35</v>
      </c>
      <c r="O14" s="8">
        <v>112.47</v>
      </c>
      <c r="P14" s="8">
        <v>68552.95</v>
      </c>
    </row>
    <row r="15" spans="1:16" ht="12.75">
      <c r="A15" s="10" t="s">
        <v>30</v>
      </c>
      <c r="B15" s="22">
        <v>5404</v>
      </c>
      <c r="C15" s="22">
        <v>2</v>
      </c>
      <c r="D15" s="22" t="s">
        <v>37</v>
      </c>
      <c r="E15" s="19">
        <v>5461</v>
      </c>
      <c r="F15" s="19">
        <f>5461-4445</f>
        <v>1016</v>
      </c>
      <c r="G15" s="22">
        <v>183021.27</v>
      </c>
      <c r="H15" s="22">
        <v>12.75</v>
      </c>
      <c r="I15" s="22">
        <v>18.97</v>
      </c>
      <c r="J15" s="20">
        <v>11</v>
      </c>
      <c r="K15" s="20">
        <v>3</v>
      </c>
      <c r="L15" s="20">
        <v>5</v>
      </c>
      <c r="M15" s="21">
        <v>168393.7</v>
      </c>
      <c r="N15" s="21" t="s">
        <v>37</v>
      </c>
      <c r="O15" s="21" t="s">
        <v>37</v>
      </c>
      <c r="P15" s="21">
        <v>5380.9</v>
      </c>
    </row>
    <row r="16" spans="1:16" ht="12.75">
      <c r="A16" s="11" t="s">
        <v>23</v>
      </c>
      <c r="B16" s="8">
        <v>46798</v>
      </c>
      <c r="C16" s="8">
        <v>664</v>
      </c>
      <c r="D16" s="22" t="s">
        <v>37</v>
      </c>
      <c r="E16" s="8">
        <v>47462</v>
      </c>
      <c r="F16" s="19">
        <f>47462-48409</f>
        <v>-947</v>
      </c>
      <c r="G16" s="8">
        <v>1702649.47</v>
      </c>
      <c r="H16" s="8">
        <v>1123.12</v>
      </c>
      <c r="I16" s="8">
        <v>54.08</v>
      </c>
      <c r="J16" s="20">
        <v>65</v>
      </c>
      <c r="K16" s="20">
        <v>18</v>
      </c>
      <c r="L16" s="20" t="s">
        <v>37</v>
      </c>
      <c r="M16" s="8">
        <v>1393192.39</v>
      </c>
      <c r="N16" s="8">
        <v>29.31</v>
      </c>
      <c r="O16" s="21" t="s">
        <v>37</v>
      </c>
      <c r="P16" s="21" t="s">
        <v>37</v>
      </c>
    </row>
    <row r="17" spans="1:16" ht="12.75">
      <c r="A17" s="12" t="s">
        <v>24</v>
      </c>
      <c r="B17" s="22">
        <v>1195213</v>
      </c>
      <c r="C17" s="22">
        <v>3815563</v>
      </c>
      <c r="D17" s="22">
        <v>235637</v>
      </c>
      <c r="E17" s="19">
        <v>5010776</v>
      </c>
      <c r="F17" s="19">
        <f>5010446-4706902</f>
        <v>303544</v>
      </c>
      <c r="G17" s="22">
        <v>77264763</v>
      </c>
      <c r="H17" s="22">
        <v>44453</v>
      </c>
      <c r="I17" s="22">
        <v>33484</v>
      </c>
      <c r="J17" s="20">
        <v>1583</v>
      </c>
      <c r="K17" s="20">
        <v>527</v>
      </c>
      <c r="L17" s="20">
        <v>10594</v>
      </c>
      <c r="M17" s="23">
        <v>85160279</v>
      </c>
      <c r="N17" s="23">
        <v>5379</v>
      </c>
      <c r="O17" s="23">
        <v>2757</v>
      </c>
      <c r="P17" s="23">
        <v>14850178</v>
      </c>
    </row>
    <row r="18" spans="1:16" ht="12.75">
      <c r="A18" s="13" t="s">
        <v>34</v>
      </c>
      <c r="B18" s="8">
        <v>1169</v>
      </c>
      <c r="C18" s="8">
        <v>16851</v>
      </c>
      <c r="D18" s="22" t="s">
        <v>37</v>
      </c>
      <c r="E18" s="8">
        <v>18020</v>
      </c>
      <c r="F18" s="19">
        <f>18020-6833</f>
        <v>11187</v>
      </c>
      <c r="G18" s="8">
        <v>146072.8</v>
      </c>
      <c r="H18" s="8">
        <v>77</v>
      </c>
      <c r="I18" s="8">
        <v>256.7</v>
      </c>
      <c r="J18" s="20">
        <v>5</v>
      </c>
      <c r="K18" s="20">
        <v>5</v>
      </c>
      <c r="L18" s="20">
        <v>405</v>
      </c>
      <c r="M18" s="8">
        <v>191921.1</v>
      </c>
      <c r="N18" s="23" t="s">
        <v>37</v>
      </c>
      <c r="O18" s="23" t="s">
        <v>37</v>
      </c>
      <c r="P18" s="8">
        <v>467243.1</v>
      </c>
    </row>
    <row r="19" spans="1:16" ht="12.75">
      <c r="A19" s="12" t="s">
        <v>25</v>
      </c>
      <c r="B19" s="8">
        <v>51862</v>
      </c>
      <c r="C19" s="8">
        <v>12868</v>
      </c>
      <c r="D19" s="8">
        <v>7459</v>
      </c>
      <c r="E19" s="8">
        <v>64730</v>
      </c>
      <c r="F19" s="22">
        <f>64730-63453</f>
        <v>1277</v>
      </c>
      <c r="G19" s="8">
        <v>1208527</v>
      </c>
      <c r="H19" s="8">
        <v>1015</v>
      </c>
      <c r="I19" s="8">
        <v>819</v>
      </c>
      <c r="J19" s="20">
        <v>101</v>
      </c>
      <c r="K19" s="20">
        <v>19</v>
      </c>
      <c r="L19" s="20">
        <v>486</v>
      </c>
      <c r="M19" s="8">
        <v>2279343</v>
      </c>
      <c r="N19" s="21" t="s">
        <v>37</v>
      </c>
      <c r="O19" s="21" t="s">
        <v>37</v>
      </c>
      <c r="P19" s="8">
        <v>687592</v>
      </c>
    </row>
    <row r="20" spans="1:16" ht="12.75">
      <c r="A20" s="14" t="s">
        <v>26</v>
      </c>
      <c r="B20" s="19">
        <v>21159</v>
      </c>
      <c r="C20" s="22">
        <v>83</v>
      </c>
      <c r="D20" s="22" t="s">
        <v>37</v>
      </c>
      <c r="E20" s="19">
        <v>21242</v>
      </c>
      <c r="F20" s="19">
        <f>21242-18619</f>
        <v>2623</v>
      </c>
      <c r="G20" s="19">
        <v>297225.12</v>
      </c>
      <c r="H20" s="22">
        <v>372.76</v>
      </c>
      <c r="I20" s="22" t="s">
        <v>37</v>
      </c>
      <c r="J20" s="20">
        <v>10</v>
      </c>
      <c r="K20" s="20">
        <v>17</v>
      </c>
      <c r="L20" s="20" t="s">
        <v>37</v>
      </c>
      <c r="M20" s="21">
        <v>412503.82</v>
      </c>
      <c r="N20" s="21" t="s">
        <v>37</v>
      </c>
      <c r="O20" s="21" t="s">
        <v>37</v>
      </c>
      <c r="P20" s="21" t="s">
        <v>37</v>
      </c>
    </row>
    <row r="21" spans="1:16" ht="12.75">
      <c r="A21" s="10" t="s">
        <v>27</v>
      </c>
      <c r="B21" s="19">
        <v>86</v>
      </c>
      <c r="C21" s="22">
        <v>546</v>
      </c>
      <c r="D21" s="22">
        <v>18</v>
      </c>
      <c r="E21" s="19">
        <v>635</v>
      </c>
      <c r="F21" s="19">
        <f>635-659</f>
        <v>-24</v>
      </c>
      <c r="G21" s="9">
        <v>17849</v>
      </c>
      <c r="H21" s="9">
        <v>88.5</v>
      </c>
      <c r="I21" s="9">
        <v>181.8</v>
      </c>
      <c r="J21" s="20">
        <v>5</v>
      </c>
      <c r="K21" s="20">
        <v>3</v>
      </c>
      <c r="L21" s="20">
        <v>19</v>
      </c>
      <c r="M21" s="9">
        <v>19912.07</v>
      </c>
      <c r="N21" s="21" t="s">
        <v>37</v>
      </c>
      <c r="O21" s="21">
        <v>0.2</v>
      </c>
      <c r="P21" s="9">
        <v>17556.84</v>
      </c>
    </row>
    <row r="22" spans="1:16" ht="12.75">
      <c r="A22" s="3" t="s">
        <v>28</v>
      </c>
      <c r="B22" s="17">
        <f aca="true" t="shared" si="0" ref="B22:P22">SUM(B7:B21)</f>
        <v>4144538</v>
      </c>
      <c r="C22" s="17">
        <f t="shared" si="0"/>
        <v>4489910</v>
      </c>
      <c r="D22" s="17">
        <f t="shared" si="0"/>
        <v>785532</v>
      </c>
      <c r="E22" s="17">
        <f t="shared" si="0"/>
        <v>8830129</v>
      </c>
      <c r="F22" s="17">
        <f t="shared" si="0"/>
        <v>503746</v>
      </c>
      <c r="G22" s="17">
        <f t="shared" si="0"/>
        <v>127196971.86</v>
      </c>
      <c r="H22" s="17">
        <f t="shared" si="0"/>
        <v>79283.98999999999</v>
      </c>
      <c r="I22" s="17">
        <f t="shared" si="0"/>
        <v>69015.15</v>
      </c>
      <c r="J22" s="18">
        <f t="shared" si="0"/>
        <v>3536</v>
      </c>
      <c r="K22" s="18">
        <f t="shared" si="0"/>
        <v>961</v>
      </c>
      <c r="L22" s="18">
        <f t="shared" si="0"/>
        <v>16853</v>
      </c>
      <c r="M22" s="17">
        <f t="shared" si="0"/>
        <v>174290112.22</v>
      </c>
      <c r="N22" s="17">
        <f t="shared" si="0"/>
        <v>76701.25000000001</v>
      </c>
      <c r="O22" s="17">
        <f t="shared" si="0"/>
        <v>3113.62</v>
      </c>
      <c r="P22" s="17">
        <f t="shared" si="0"/>
        <v>24015469.21</v>
      </c>
    </row>
  </sheetData>
  <mergeCells count="8">
    <mergeCell ref="P4:P5"/>
    <mergeCell ref="M4:O4"/>
    <mergeCell ref="A4:A5"/>
    <mergeCell ref="B4:F4"/>
    <mergeCell ref="G4:I4"/>
    <mergeCell ref="J4:J5"/>
    <mergeCell ref="K4:K5"/>
    <mergeCell ref="L4:L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elena</cp:lastModifiedBy>
  <dcterms:created xsi:type="dcterms:W3CDTF">2007-07-29T12:01:15Z</dcterms:created>
  <dcterms:modified xsi:type="dcterms:W3CDTF">2011-08-22T09:22:42Z</dcterms:modified>
  <cp:category/>
  <cp:version/>
  <cp:contentType/>
  <cp:contentStatus/>
</cp:coreProperties>
</file>