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8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<sst xmlns="http://schemas.openxmlformats.org/spreadsheetml/2006/main" count="60" uniqueCount="36">
  <si>
    <t>Показатели рынка платежных карт в Санкт-Петербурге</t>
  </si>
  <si>
    <t>Наименование банка         </t>
  </si>
  <si>
    <t>Количество карт (шт.)</t>
  </si>
  <si>
    <t>Остатки на картах</t>
  </si>
  <si>
    <t>Кол-во банкоматов в СПб и ЛО</t>
  </si>
  <si>
    <t>Филиалов в СПб и ЛО принимающих Плат.карты</t>
  </si>
  <si>
    <t>Терминалов установленных в торг.-сервисн. предприятиях</t>
  </si>
  <si>
    <t>Получение наличных</t>
  </si>
  <si>
    <t>Visa int.</t>
  </si>
  <si>
    <t>Mastercard</t>
  </si>
  <si>
    <t>ВСЕГО</t>
  </si>
  <si>
    <t>рублевых (тыс.руб.)</t>
  </si>
  <si>
    <t>валютных (тыс.USD)</t>
  </si>
  <si>
    <t>валютных (тыс.EURO)</t>
  </si>
  <si>
    <t>в рублях (тыс.руб)</t>
  </si>
  <si>
    <t>в USD (тыс.USD)</t>
  </si>
  <si>
    <t>ОАО "Альфа-банк" ф-л "Санкт-Петербургский"</t>
  </si>
  <si>
    <t>ОАО "Балтийский банк"</t>
  </si>
  <si>
    <t>ОАО "БАЛТИНВЕСТБАНК"</t>
  </si>
  <si>
    <t>ОАО "Банк "Санкт-Петербург"</t>
  </si>
  <si>
    <t>ЗАО Банк ВТБ 24</t>
  </si>
  <si>
    <t>ОАО АКБ МБРР, СЗФ</t>
  </si>
  <si>
    <t>"НОМОС-БАНК" (ЗАО) ф-л в СПб</t>
  </si>
  <si>
    <t>ОАО АБ "Россия"</t>
  </si>
  <si>
    <t>Северо-Западный банк Сбербанка России</t>
  </si>
  <si>
    <t>ОАО "Уралсиб" филиал в СПб</t>
  </si>
  <si>
    <t>ОАО "Энергомашбанк"</t>
  </si>
  <si>
    <t>ОАО АКБ "Югра" филиал в Санкт-Петербурге</t>
  </si>
  <si>
    <t>Итого:</t>
  </si>
  <si>
    <t>в EURO (тыс.EURO)</t>
  </si>
  <si>
    <t>ОАО "Банк "Петровский"</t>
  </si>
  <si>
    <t>на 1 апреля 2010 года</t>
  </si>
  <si>
    <t>Изменение к 1.1.2010</t>
  </si>
  <si>
    <t>Оплата товаров и услуг за I кв 2010 в рублях (тыс.руб)</t>
  </si>
  <si>
    <t>ООО "ПромСервисБанк"</t>
  </si>
  <si>
    <t xml:space="preserve"> -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</si>
</sst>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right" wrapText="1"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/>
    </xf>
    <xf numFmtId="168" fontId="1" fillId="3" borderId="1" xfId="0" applyNumberFormat="1" applyFont="1" applyFill="1" applyBorder="1" applyAlignment="1">
      <alignment horizontal="right"/>
    </xf>
    <xf numFmtId="0" fontId="0" fillId="3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pane xSplit="1" ySplit="6" topLeftCell="J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3" sqref="P13"/>
    </sheetView>
  </sheetViews>
  <sheetFormatPr defaultColWidth="9.00390625" defaultRowHeight="12.75"/>
  <cols>
    <col min="1" max="1" width="46.00390625" style="0" customWidth="1"/>
    <col min="2" max="4" width="10.75390625" style="0" bestFit="1" customWidth="1"/>
    <col min="5" max="5" width="11.75390625" style="0" customWidth="1"/>
    <col min="6" max="6" width="11.75390625" style="0" bestFit="1" customWidth="1"/>
    <col min="7" max="7" width="10.625" style="0" customWidth="1"/>
    <col min="8" max="8" width="11.625" style="0" customWidth="1"/>
    <col min="9" max="9" width="10.625" style="0" customWidth="1"/>
    <col min="10" max="10" width="13.125" style="0" customWidth="1"/>
    <col min="11" max="11" width="14.25390625" style="0" customWidth="1"/>
    <col min="12" max="12" width="13.875" style="0" bestFit="1" customWidth="1"/>
    <col min="13" max="13" width="10.125" style="0" customWidth="1"/>
    <col min="14" max="14" width="11.625" style="0" customWidth="1"/>
    <col min="15" max="15" width="14.625" style="0" bestFit="1" customWidth="1"/>
  </cols>
  <sheetData>
    <row r="1" ht="12.75">
      <c r="A1" s="2" t="s">
        <v>0</v>
      </c>
    </row>
    <row r="2" ht="12.75">
      <c r="A2" s="2" t="s">
        <v>31</v>
      </c>
    </row>
    <row r="4" spans="1:15" ht="51" customHeight="1">
      <c r="A4" s="20" t="s">
        <v>1</v>
      </c>
      <c r="B4" s="22" t="s">
        <v>2</v>
      </c>
      <c r="C4" s="23"/>
      <c r="D4" s="23"/>
      <c r="E4" s="24"/>
      <c r="F4" s="22" t="s">
        <v>3</v>
      </c>
      <c r="G4" s="23"/>
      <c r="H4" s="24"/>
      <c r="I4" s="25" t="s">
        <v>4</v>
      </c>
      <c r="J4" s="25" t="s">
        <v>5</v>
      </c>
      <c r="K4" s="25" t="s">
        <v>6</v>
      </c>
      <c r="L4" s="17" t="s">
        <v>7</v>
      </c>
      <c r="M4" s="18"/>
      <c r="N4" s="19"/>
      <c r="O4" s="15" t="s">
        <v>33</v>
      </c>
    </row>
    <row r="5" spans="1:15" ht="25.5">
      <c r="A5" s="21"/>
      <c r="B5" s="8" t="s">
        <v>8</v>
      </c>
      <c r="C5" s="8" t="s">
        <v>9</v>
      </c>
      <c r="D5" s="9" t="s">
        <v>10</v>
      </c>
      <c r="E5" s="9" t="s">
        <v>32</v>
      </c>
      <c r="F5" s="9" t="s">
        <v>11</v>
      </c>
      <c r="G5" s="9" t="s">
        <v>12</v>
      </c>
      <c r="H5" s="9" t="s">
        <v>13</v>
      </c>
      <c r="I5" s="26"/>
      <c r="J5" s="26"/>
      <c r="K5" s="26"/>
      <c r="L5" s="9" t="s">
        <v>14</v>
      </c>
      <c r="M5" s="12" t="s">
        <v>15</v>
      </c>
      <c r="N5" s="14" t="s">
        <v>29</v>
      </c>
      <c r="O5" s="16"/>
    </row>
    <row r="6" spans="1:15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13">
        <v>14</v>
      </c>
      <c r="O6" s="3">
        <v>15</v>
      </c>
    </row>
    <row r="7" spans="1:15" ht="12.75">
      <c r="A7" s="4" t="s">
        <v>16</v>
      </c>
      <c r="B7" s="1">
        <v>121353</v>
      </c>
      <c r="C7" s="1">
        <v>57513</v>
      </c>
      <c r="D7" s="5">
        <v>178866</v>
      </c>
      <c r="E7" s="5">
        <f>178866-173268</f>
        <v>5598</v>
      </c>
      <c r="F7" s="1">
        <v>1298476</v>
      </c>
      <c r="G7" s="1">
        <v>5638</v>
      </c>
      <c r="H7" s="1">
        <v>5635</v>
      </c>
      <c r="I7" s="6">
        <v>127</v>
      </c>
      <c r="J7" s="6">
        <v>13</v>
      </c>
      <c r="K7" s="6">
        <v>1270</v>
      </c>
      <c r="L7" s="1">
        <v>2366571</v>
      </c>
      <c r="M7" s="1">
        <v>57983</v>
      </c>
      <c r="N7" s="1" t="s">
        <v>35</v>
      </c>
      <c r="O7" s="1">
        <v>1459041</v>
      </c>
    </row>
    <row r="8" spans="1:15" ht="12.75">
      <c r="A8" s="4" t="s">
        <v>17</v>
      </c>
      <c r="B8" s="1">
        <v>1144241</v>
      </c>
      <c r="C8" s="1">
        <v>370133</v>
      </c>
      <c r="D8" s="5">
        <v>1514374</v>
      </c>
      <c r="E8" s="5">
        <f>1514374-1549497</f>
        <v>-35123</v>
      </c>
      <c r="F8" s="1">
        <v>8871845</v>
      </c>
      <c r="G8" s="1">
        <v>8457</v>
      </c>
      <c r="H8" s="1">
        <v>6640</v>
      </c>
      <c r="I8" s="6">
        <v>410</v>
      </c>
      <c r="J8" s="6">
        <v>39</v>
      </c>
      <c r="K8" s="6">
        <v>212</v>
      </c>
      <c r="L8" s="1">
        <v>10620051</v>
      </c>
      <c r="M8" s="1">
        <v>77935</v>
      </c>
      <c r="N8" s="1" t="s">
        <v>35</v>
      </c>
      <c r="O8" s="1">
        <v>283515</v>
      </c>
    </row>
    <row r="9" spans="1:15" ht="12.75">
      <c r="A9" s="4" t="s">
        <v>18</v>
      </c>
      <c r="B9" s="1">
        <v>64965</v>
      </c>
      <c r="C9" s="1">
        <v>1006</v>
      </c>
      <c r="D9" s="5">
        <v>66140</v>
      </c>
      <c r="E9" s="5">
        <f>66140-62280</f>
        <v>3860</v>
      </c>
      <c r="F9" s="1">
        <v>362660.5</v>
      </c>
      <c r="G9" s="1">
        <v>558.9</v>
      </c>
      <c r="H9" s="1">
        <v>637.8</v>
      </c>
      <c r="I9" s="6">
        <v>32</v>
      </c>
      <c r="J9" s="6">
        <v>26</v>
      </c>
      <c r="K9" s="6" t="s">
        <v>35</v>
      </c>
      <c r="L9" s="1">
        <v>961095.8</v>
      </c>
      <c r="M9" s="1">
        <v>151.7</v>
      </c>
      <c r="N9" s="1">
        <v>90.2</v>
      </c>
      <c r="O9" s="1" t="s">
        <v>35</v>
      </c>
    </row>
    <row r="10" spans="1:15" ht="12.75">
      <c r="A10" s="4" t="s">
        <v>19</v>
      </c>
      <c r="B10" s="1">
        <v>446616</v>
      </c>
      <c r="C10" s="1">
        <v>52088</v>
      </c>
      <c r="D10" s="5">
        <v>676557</v>
      </c>
      <c r="E10" s="5">
        <f>676557-674123</f>
        <v>2434</v>
      </c>
      <c r="F10" s="1">
        <v>8179447</v>
      </c>
      <c r="G10" s="1">
        <v>9046</v>
      </c>
      <c r="H10" s="1">
        <v>16637</v>
      </c>
      <c r="I10" s="6">
        <v>429</v>
      </c>
      <c r="J10" s="6">
        <v>36</v>
      </c>
      <c r="K10" s="6">
        <v>2257</v>
      </c>
      <c r="L10" s="1">
        <v>19399417</v>
      </c>
      <c r="M10" s="1">
        <v>1997</v>
      </c>
      <c r="N10" s="1" t="s">
        <v>35</v>
      </c>
      <c r="O10" s="1">
        <v>1829053</v>
      </c>
    </row>
    <row r="11" spans="1:15" ht="12.75">
      <c r="A11" s="4" t="s">
        <v>20</v>
      </c>
      <c r="B11" s="1">
        <v>883123</v>
      </c>
      <c r="C11" s="1">
        <v>15945</v>
      </c>
      <c r="D11" s="5">
        <v>899068</v>
      </c>
      <c r="E11" s="5">
        <f>899068-873378</f>
        <v>25690</v>
      </c>
      <c r="F11" s="1">
        <v>10943170</v>
      </c>
      <c r="G11" s="1">
        <v>8572</v>
      </c>
      <c r="H11" s="1">
        <v>8785</v>
      </c>
      <c r="I11" s="6">
        <v>622</v>
      </c>
      <c r="J11" s="6">
        <v>798</v>
      </c>
      <c r="K11" s="6">
        <v>122</v>
      </c>
      <c r="L11" s="1">
        <v>26050681</v>
      </c>
      <c r="M11" s="1" t="s">
        <v>35</v>
      </c>
      <c r="N11" s="1" t="s">
        <v>35</v>
      </c>
      <c r="O11" s="1">
        <v>23677530</v>
      </c>
    </row>
    <row r="12" spans="1:15" ht="12.75">
      <c r="A12" s="4" t="s">
        <v>30</v>
      </c>
      <c r="B12" s="1">
        <v>97274</v>
      </c>
      <c r="C12" s="1">
        <v>9969</v>
      </c>
      <c r="D12" s="5">
        <v>107243</v>
      </c>
      <c r="E12" s="5">
        <f>107243-110793</f>
        <v>-3550</v>
      </c>
      <c r="F12" s="1">
        <v>997336</v>
      </c>
      <c r="G12" s="1">
        <v>847</v>
      </c>
      <c r="H12" s="1">
        <v>765</v>
      </c>
      <c r="I12" s="6">
        <v>201</v>
      </c>
      <c r="J12" s="6">
        <v>311</v>
      </c>
      <c r="K12" s="6">
        <v>132</v>
      </c>
      <c r="L12" s="1">
        <v>3690320</v>
      </c>
      <c r="M12" s="1">
        <v>80</v>
      </c>
      <c r="N12" s="1" t="s">
        <v>35</v>
      </c>
      <c r="O12" s="1">
        <v>43097</v>
      </c>
    </row>
    <row r="13" spans="1:15" ht="12.75">
      <c r="A13" s="4" t="s">
        <v>21</v>
      </c>
      <c r="B13" s="1">
        <v>8728</v>
      </c>
      <c r="C13" s="1">
        <v>895</v>
      </c>
      <c r="D13" s="5">
        <v>9623</v>
      </c>
      <c r="E13" s="5">
        <f>9623-8351</f>
        <v>1272</v>
      </c>
      <c r="F13" s="1">
        <v>51407</v>
      </c>
      <c r="G13" s="1">
        <v>61</v>
      </c>
      <c r="H13" s="1">
        <v>40</v>
      </c>
      <c r="I13" s="6">
        <v>22</v>
      </c>
      <c r="J13" s="6">
        <v>3</v>
      </c>
      <c r="K13" s="6">
        <v>119</v>
      </c>
      <c r="L13" s="1">
        <v>128976.5</v>
      </c>
      <c r="M13" s="1">
        <v>19.8</v>
      </c>
      <c r="N13" s="1" t="s">
        <v>35</v>
      </c>
      <c r="O13" s="1">
        <v>88182</v>
      </c>
    </row>
    <row r="14" spans="1:15" ht="12.75">
      <c r="A14" s="4" t="s">
        <v>22</v>
      </c>
      <c r="B14" s="1">
        <v>23789</v>
      </c>
      <c r="C14" s="1">
        <v>4198</v>
      </c>
      <c r="D14" s="5">
        <v>27987</v>
      </c>
      <c r="E14" s="5">
        <f>27987-27147</f>
        <v>840</v>
      </c>
      <c r="F14" s="1">
        <v>391803</v>
      </c>
      <c r="G14" s="1">
        <v>613</v>
      </c>
      <c r="H14" s="1">
        <v>471</v>
      </c>
      <c r="I14" s="6">
        <v>104</v>
      </c>
      <c r="J14" s="6">
        <v>12</v>
      </c>
      <c r="K14" s="6">
        <v>114</v>
      </c>
      <c r="L14" s="1">
        <v>1169504</v>
      </c>
      <c r="M14" s="1">
        <v>125</v>
      </c>
      <c r="N14" s="1">
        <v>61.7</v>
      </c>
      <c r="O14" s="1">
        <v>47986.5</v>
      </c>
    </row>
    <row r="15" spans="1:15" ht="12.75">
      <c r="A15" s="4" t="s">
        <v>34</v>
      </c>
      <c r="B15" s="1">
        <v>3153</v>
      </c>
      <c r="C15" s="1" t="s">
        <v>35</v>
      </c>
      <c r="D15" s="5">
        <v>3188</v>
      </c>
      <c r="E15" s="5">
        <f>3188-2968</f>
        <v>220</v>
      </c>
      <c r="F15" s="1">
        <v>79777</v>
      </c>
      <c r="G15" s="1">
        <v>0.7</v>
      </c>
      <c r="H15" s="1">
        <v>15.5</v>
      </c>
      <c r="I15" s="6">
        <v>8</v>
      </c>
      <c r="J15" s="6">
        <v>2</v>
      </c>
      <c r="K15" s="6">
        <v>7</v>
      </c>
      <c r="L15" s="1">
        <v>94223</v>
      </c>
      <c r="M15" s="1" t="s">
        <v>35</v>
      </c>
      <c r="N15" s="1" t="s">
        <v>35</v>
      </c>
      <c r="O15" s="1">
        <v>1439.3</v>
      </c>
    </row>
    <row r="16" spans="1:15" ht="12.75">
      <c r="A16" s="4" t="s">
        <v>23</v>
      </c>
      <c r="B16" s="1">
        <v>38553</v>
      </c>
      <c r="C16" s="1">
        <v>508</v>
      </c>
      <c r="D16" s="5">
        <v>39061</v>
      </c>
      <c r="E16" s="5">
        <f>39061-38901</f>
        <v>160</v>
      </c>
      <c r="F16" s="1">
        <v>845720.9</v>
      </c>
      <c r="G16" s="1">
        <v>1203.9</v>
      </c>
      <c r="H16" s="1" t="s">
        <v>35</v>
      </c>
      <c r="I16" s="6">
        <v>50</v>
      </c>
      <c r="J16" s="6">
        <v>15</v>
      </c>
      <c r="K16" s="6" t="s">
        <v>35</v>
      </c>
      <c r="L16" s="1">
        <v>1136258</v>
      </c>
      <c r="M16" s="1">
        <v>31</v>
      </c>
      <c r="N16" s="1" t="s">
        <v>35</v>
      </c>
      <c r="O16" s="1" t="s">
        <v>35</v>
      </c>
    </row>
    <row r="17" spans="1:15" ht="12.75">
      <c r="A17" s="4" t="s">
        <v>24</v>
      </c>
      <c r="B17" s="1">
        <v>975413</v>
      </c>
      <c r="C17" s="1">
        <v>3143520</v>
      </c>
      <c r="D17" s="5">
        <v>4127222</v>
      </c>
      <c r="E17" s="5">
        <f>4127222-4051878</f>
        <v>75344</v>
      </c>
      <c r="F17" s="1">
        <v>44477470</v>
      </c>
      <c r="G17" s="1">
        <v>35838</v>
      </c>
      <c r="H17" s="1">
        <v>22730</v>
      </c>
      <c r="I17" s="6">
        <v>1354</v>
      </c>
      <c r="J17" s="6">
        <v>499</v>
      </c>
      <c r="K17" s="6">
        <v>7259</v>
      </c>
      <c r="L17" s="1">
        <v>58394818</v>
      </c>
      <c r="M17" s="1" t="s">
        <v>35</v>
      </c>
      <c r="N17" s="1" t="s">
        <v>35</v>
      </c>
      <c r="O17" s="1">
        <v>6968075</v>
      </c>
    </row>
    <row r="18" spans="1:15" ht="12.75">
      <c r="A18" s="4" t="s">
        <v>25</v>
      </c>
      <c r="B18" s="1">
        <v>46397</v>
      </c>
      <c r="C18" s="1">
        <v>11643</v>
      </c>
      <c r="D18" s="1">
        <v>58040</v>
      </c>
      <c r="E18" s="1">
        <f>58040-58489</f>
        <v>-449</v>
      </c>
      <c r="F18" s="1">
        <v>596114</v>
      </c>
      <c r="G18" s="1">
        <v>910</v>
      </c>
      <c r="H18" s="1">
        <v>727</v>
      </c>
      <c r="I18" s="6">
        <v>116</v>
      </c>
      <c r="J18" s="6">
        <v>19</v>
      </c>
      <c r="K18" s="6">
        <v>420</v>
      </c>
      <c r="L18" s="1">
        <v>1915770</v>
      </c>
      <c r="M18" s="1" t="s">
        <v>35</v>
      </c>
      <c r="N18" s="1" t="s">
        <v>35</v>
      </c>
      <c r="O18" s="1">
        <v>356610</v>
      </c>
    </row>
    <row r="19" spans="1:15" ht="12.75">
      <c r="A19" s="4" t="s">
        <v>26</v>
      </c>
      <c r="B19" s="5">
        <v>13720</v>
      </c>
      <c r="C19" s="1">
        <v>2385</v>
      </c>
      <c r="D19" s="5">
        <v>16105</v>
      </c>
      <c r="E19" s="5">
        <f>16105-16420</f>
        <v>-315</v>
      </c>
      <c r="F19" s="5">
        <v>155944</v>
      </c>
      <c r="G19" s="1">
        <v>211.5</v>
      </c>
      <c r="H19" s="1" t="s">
        <v>35</v>
      </c>
      <c r="I19" s="6">
        <v>8</v>
      </c>
      <c r="J19" s="6">
        <v>15</v>
      </c>
      <c r="K19" s="6" t="s">
        <v>35</v>
      </c>
      <c r="L19" s="1">
        <v>198022</v>
      </c>
      <c r="M19" s="1" t="s">
        <v>35</v>
      </c>
      <c r="N19" s="1" t="s">
        <v>35</v>
      </c>
      <c r="O19" s="1" t="s">
        <v>35</v>
      </c>
    </row>
    <row r="20" spans="1:15" ht="12.75">
      <c r="A20" s="4" t="s">
        <v>27</v>
      </c>
      <c r="B20" s="5">
        <v>96</v>
      </c>
      <c r="C20" s="1">
        <v>679</v>
      </c>
      <c r="D20" s="5">
        <v>775</v>
      </c>
      <c r="E20" s="5">
        <f>775-859</f>
        <v>-84</v>
      </c>
      <c r="F20" s="5">
        <v>17031</v>
      </c>
      <c r="G20" s="1">
        <v>133.5</v>
      </c>
      <c r="H20" s="1">
        <v>123</v>
      </c>
      <c r="I20" s="6">
        <v>5</v>
      </c>
      <c r="J20" s="6">
        <v>3</v>
      </c>
      <c r="K20" s="6">
        <v>19</v>
      </c>
      <c r="L20" s="1">
        <v>25136</v>
      </c>
      <c r="M20" s="1">
        <v>48.8</v>
      </c>
      <c r="N20" s="1">
        <v>1</v>
      </c>
      <c r="O20" s="1">
        <v>22113</v>
      </c>
    </row>
    <row r="21" spans="1:15" ht="12.75">
      <c r="A21" s="7" t="s">
        <v>28</v>
      </c>
      <c r="B21" s="11">
        <f aca="true" t="shared" si="0" ref="B21:O21">SUM(B7:B20)</f>
        <v>3867421</v>
      </c>
      <c r="C21" s="11">
        <f t="shared" si="0"/>
        <v>3670482</v>
      </c>
      <c r="D21" s="11">
        <f t="shared" si="0"/>
        <v>7724249</v>
      </c>
      <c r="E21" s="11">
        <f t="shared" si="0"/>
        <v>75897</v>
      </c>
      <c r="F21" s="11">
        <f t="shared" si="0"/>
        <v>77268201.4</v>
      </c>
      <c r="G21" s="11">
        <f t="shared" si="0"/>
        <v>72090.5</v>
      </c>
      <c r="H21" s="11">
        <f t="shared" si="0"/>
        <v>63206.3</v>
      </c>
      <c r="I21" s="10">
        <f t="shared" si="0"/>
        <v>3488</v>
      </c>
      <c r="J21" s="10">
        <f t="shared" si="0"/>
        <v>1791</v>
      </c>
      <c r="K21" s="10">
        <f t="shared" si="0"/>
        <v>11931</v>
      </c>
      <c r="L21" s="11">
        <f t="shared" si="0"/>
        <v>126150843.3</v>
      </c>
      <c r="M21" s="11">
        <f t="shared" si="0"/>
        <v>138371.3</v>
      </c>
      <c r="N21" s="11">
        <f t="shared" si="0"/>
        <v>152.9</v>
      </c>
      <c r="O21" s="11">
        <f t="shared" si="0"/>
        <v>34776641.8</v>
      </c>
    </row>
  </sheetData>
  <mergeCells count="8">
    <mergeCell ref="O4:O5"/>
    <mergeCell ref="L4:N4"/>
    <mergeCell ref="A4:A5"/>
    <mergeCell ref="B4:E4"/>
    <mergeCell ref="F4:H4"/>
    <mergeCell ref="I4:I5"/>
    <mergeCell ref="J4:J5"/>
    <mergeCell ref="K4:K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2007-07-29T12:01:15Z</dcterms:created>
  <dcterms:modified xsi:type="dcterms:W3CDTF">2010-04-28T12:51:05Z</dcterms:modified>
  <cp:category/>
  <cp:version/>
  <cp:contentType/>
  <cp:contentStatus/>
</cp:coreProperties>
</file>