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8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<sst xmlns="http://schemas.openxmlformats.org/spreadsheetml/2006/main" count="47" uniqueCount="35">
  <si>
    <t>Показатели рынка платежных карт в Санкт-Петербурге</t>
  </si>
  <si>
    <t>Наименование банка         </t>
  </si>
  <si>
    <t>Количество карт (шт.)</t>
  </si>
  <si>
    <t>Остатки на картах</t>
  </si>
  <si>
    <t>Кол-во банкоматов в СПб и ЛО</t>
  </si>
  <si>
    <t>Филиалов в СПб и ЛО принимающих Плат.карты</t>
  </si>
  <si>
    <t>Терминалов установленных в торг.-сервисн. предприятиях</t>
  </si>
  <si>
    <t>Visa int.</t>
  </si>
  <si>
    <t>Mastercard</t>
  </si>
  <si>
    <t>ВСЕГО</t>
  </si>
  <si>
    <t>рублевых (тыс.руб.)</t>
  </si>
  <si>
    <t>валютных (тыс.USD)</t>
  </si>
  <si>
    <t>валютных (тыс.EURO)</t>
  </si>
  <si>
    <t>в рублях (тыс.руб)</t>
  </si>
  <si>
    <t>в USD (тыс.USD)</t>
  </si>
  <si>
    <t>ОАО "Балтийский банк"</t>
  </si>
  <si>
    <t>ОАО "БАЛТИНВЕСТБАНК"</t>
  </si>
  <si>
    <t>ОАО "Банк "Санкт-Петербург"</t>
  </si>
  <si>
    <t>ЗАО Банк ВТБ 24</t>
  </si>
  <si>
    <t>ОАО АБ "Россия"</t>
  </si>
  <si>
    <t>Северо-Западный банк Сбербанка России</t>
  </si>
  <si>
    <t>ОАО "Энергомашбанк"</t>
  </si>
  <si>
    <t>Итого:</t>
  </si>
  <si>
    <t>в EURO (тыс.EURO)</t>
  </si>
  <si>
    <t>Кредитные карты</t>
  </si>
  <si>
    <t>ОАО «СИАБ»</t>
  </si>
  <si>
    <t>Изменение к 1.1.2014</t>
  </si>
  <si>
    <t>ООО Банк Оранжевый</t>
  </si>
  <si>
    <t>Филиал С-Петербург ОАО Банка «ФК Открытие»</t>
  </si>
  <si>
    <t>Оплата товаров и услуг за IV кв 2014 в рублях (тыс.руб)</t>
  </si>
  <si>
    <t>на 1 января 2015 года</t>
  </si>
  <si>
    <t>Оплата товаров и услуг за 2014 в рублях (тыс.руб)</t>
  </si>
  <si>
    <t xml:space="preserve"> - </t>
  </si>
  <si>
    <t xml:space="preserve"> -</t>
  </si>
  <si>
    <t xml:space="preserve">Получение наличных за IV кв 2014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</si>
</sst>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"/>
    <numFmt numFmtId="171" formatCode="_-* #,##0_р_._-;\-* #,##0_р_._-;_-* &quot;-&quot;??_р_._-;_-@_-"/>
    <numFmt numFmtId="172" formatCode="[$-FC19]d\ mmmm\ yyyy\ &quot;г.&quot;"/>
    <numFmt numFmtId="173" formatCode="000000"/>
    <numFmt numFmtId="174" formatCode="#,##0.00_р_."/>
    <numFmt numFmtId="175" formatCode="0.000000"/>
    <numFmt numFmtId="176" formatCode="0.00000"/>
    <numFmt numFmtId="177" formatCode="0.0000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168" fontId="1" fillId="2" borderId="6" xfId="0" applyNumberFormat="1" applyFont="1" applyFill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1" fillId="2" borderId="6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6" fillId="0" borderId="3" xfId="0" applyFont="1" applyBorder="1" applyAlignment="1">
      <alignment/>
    </xf>
    <xf numFmtId="168" fontId="1" fillId="2" borderId="7" xfId="0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 wrapText="1"/>
    </xf>
    <xf numFmtId="0" fontId="0" fillId="3" borderId="9" xfId="0" applyFill="1" applyBorder="1" applyAlignment="1">
      <alignment horizontal="center"/>
    </xf>
    <xf numFmtId="0" fontId="5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2" fontId="5" fillId="0" borderId="3" xfId="0" applyNumberFormat="1" applyFont="1" applyBorder="1" applyAlignment="1">
      <alignment horizontal="right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31" sqref="L31"/>
    </sheetView>
  </sheetViews>
  <sheetFormatPr defaultColWidth="9.00390625" defaultRowHeight="12.75"/>
  <cols>
    <col min="1" max="1" width="46.00390625" style="0" customWidth="1"/>
    <col min="2" max="3" width="10.75390625" style="0" bestFit="1" customWidth="1"/>
    <col min="4" max="4" width="10.75390625" style="0" customWidth="1"/>
    <col min="5" max="5" width="11.75390625" style="0" bestFit="1" customWidth="1"/>
    <col min="6" max="6" width="11.75390625" style="0" customWidth="1"/>
    <col min="7" max="7" width="12.75390625" style="0" bestFit="1" customWidth="1"/>
    <col min="8" max="8" width="10.625" style="0" customWidth="1"/>
    <col min="9" max="9" width="11.625" style="0" customWidth="1"/>
    <col min="10" max="10" width="10.625" style="0" customWidth="1"/>
    <col min="11" max="11" width="13.125" style="0" customWidth="1"/>
    <col min="12" max="12" width="14.25390625" style="0" customWidth="1"/>
    <col min="13" max="13" width="15.625" style="0" customWidth="1"/>
    <col min="14" max="14" width="11.125" style="0" customWidth="1"/>
    <col min="15" max="15" width="12.375" style="0" customWidth="1"/>
    <col min="16" max="16" width="16.00390625" style="0" customWidth="1"/>
    <col min="17" max="17" width="14.375" style="0" customWidth="1"/>
  </cols>
  <sheetData>
    <row r="1" ht="12.75">
      <c r="A1" s="1" t="s">
        <v>0</v>
      </c>
    </row>
    <row r="2" ht="12.75">
      <c r="A2" s="1" t="s">
        <v>30</v>
      </c>
    </row>
    <row r="4" spans="1:17" ht="51" customHeight="1">
      <c r="A4" s="27" t="s">
        <v>1</v>
      </c>
      <c r="B4" s="29" t="s">
        <v>2</v>
      </c>
      <c r="C4" s="30"/>
      <c r="D4" s="30"/>
      <c r="E4" s="30"/>
      <c r="F4" s="31"/>
      <c r="G4" s="29" t="s">
        <v>3</v>
      </c>
      <c r="H4" s="30"/>
      <c r="I4" s="31"/>
      <c r="J4" s="32" t="s">
        <v>4</v>
      </c>
      <c r="K4" s="32" t="s">
        <v>5</v>
      </c>
      <c r="L4" s="32" t="s">
        <v>6</v>
      </c>
      <c r="M4" s="24" t="s">
        <v>34</v>
      </c>
      <c r="N4" s="25"/>
      <c r="O4" s="26"/>
      <c r="P4" s="23" t="s">
        <v>29</v>
      </c>
      <c r="Q4" s="23" t="s">
        <v>31</v>
      </c>
    </row>
    <row r="5" spans="1:17" ht="25.5">
      <c r="A5" s="28"/>
      <c r="B5" s="2" t="s">
        <v>7</v>
      </c>
      <c r="C5" s="2" t="s">
        <v>8</v>
      </c>
      <c r="D5" s="3" t="s">
        <v>24</v>
      </c>
      <c r="E5" s="3" t="s">
        <v>9</v>
      </c>
      <c r="F5" s="3" t="s">
        <v>26</v>
      </c>
      <c r="G5" s="3" t="s">
        <v>10</v>
      </c>
      <c r="H5" s="3" t="s">
        <v>11</v>
      </c>
      <c r="I5" s="3" t="s">
        <v>12</v>
      </c>
      <c r="J5" s="33"/>
      <c r="K5" s="33"/>
      <c r="L5" s="33"/>
      <c r="M5" s="3" t="s">
        <v>13</v>
      </c>
      <c r="N5" s="4" t="s">
        <v>14</v>
      </c>
      <c r="O5" s="5" t="s">
        <v>23</v>
      </c>
      <c r="P5" s="23"/>
      <c r="Q5" s="23"/>
    </row>
    <row r="6" spans="1:17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7">
        <v>15</v>
      </c>
      <c r="P6" s="18">
        <v>16</v>
      </c>
      <c r="Q6" s="19">
        <v>17</v>
      </c>
    </row>
    <row r="7" spans="1:17" ht="12.75">
      <c r="A7" s="15" t="s">
        <v>15</v>
      </c>
      <c r="B7" s="16"/>
      <c r="C7" s="16"/>
      <c r="D7" s="16"/>
      <c r="E7" s="16"/>
      <c r="F7" s="9"/>
      <c r="G7" s="16"/>
      <c r="H7" s="16"/>
      <c r="I7" s="16"/>
      <c r="J7" s="12"/>
      <c r="K7" s="12"/>
      <c r="L7" s="12"/>
      <c r="M7" s="16"/>
      <c r="N7" s="16"/>
      <c r="O7" s="9"/>
      <c r="P7" s="16"/>
      <c r="Q7" s="13"/>
    </row>
    <row r="8" spans="1:17" ht="12.75">
      <c r="A8" s="15" t="s">
        <v>16</v>
      </c>
      <c r="B8" s="13">
        <v>56042</v>
      </c>
      <c r="C8" s="13">
        <v>1933</v>
      </c>
      <c r="D8" s="9" t="s">
        <v>32</v>
      </c>
      <c r="E8" s="13">
        <v>58038</v>
      </c>
      <c r="F8" s="9">
        <f>58038-79941</f>
        <v>-21903</v>
      </c>
      <c r="G8" s="13">
        <v>498699.14</v>
      </c>
      <c r="H8" s="13">
        <v>509.54</v>
      </c>
      <c r="I8" s="13">
        <v>604.46</v>
      </c>
      <c r="J8" s="12">
        <v>39</v>
      </c>
      <c r="K8" s="12">
        <v>46</v>
      </c>
      <c r="L8" s="12" t="s">
        <v>33</v>
      </c>
      <c r="M8" s="13">
        <v>2160585.17</v>
      </c>
      <c r="N8" s="13">
        <v>643.03</v>
      </c>
      <c r="O8" s="13">
        <v>730.05</v>
      </c>
      <c r="P8" s="13">
        <v>8226.8</v>
      </c>
      <c r="Q8" s="13">
        <f>7906.14+8556.28+8180.89+8226.8</f>
        <v>32870.11</v>
      </c>
    </row>
    <row r="9" spans="1:17" ht="12.75">
      <c r="A9" s="15" t="s">
        <v>17</v>
      </c>
      <c r="B9" s="13">
        <v>108965</v>
      </c>
      <c r="C9" s="13">
        <v>569353</v>
      </c>
      <c r="D9" s="13">
        <v>56408</v>
      </c>
      <c r="E9" s="13">
        <v>898326</v>
      </c>
      <c r="F9" s="9">
        <f>898326-768747</f>
        <v>129579</v>
      </c>
      <c r="G9" s="13">
        <v>17776009</v>
      </c>
      <c r="H9" s="13">
        <v>22744</v>
      </c>
      <c r="I9" s="13">
        <v>28828</v>
      </c>
      <c r="J9" s="12">
        <v>610</v>
      </c>
      <c r="K9" s="12">
        <v>40</v>
      </c>
      <c r="L9" s="12">
        <v>6164</v>
      </c>
      <c r="M9" s="13">
        <v>31668638</v>
      </c>
      <c r="N9" s="13">
        <v>237</v>
      </c>
      <c r="O9" s="13">
        <v>487</v>
      </c>
      <c r="P9" s="13">
        <v>9648810</v>
      </c>
      <c r="Q9" s="13">
        <f>9648810+5943950+7310024+10640659</f>
        <v>33543443</v>
      </c>
    </row>
    <row r="10" spans="1:17" ht="12.75">
      <c r="A10" s="15" t="s">
        <v>18</v>
      </c>
      <c r="B10" s="13">
        <v>2059130</v>
      </c>
      <c r="C10" s="13">
        <v>631918</v>
      </c>
      <c r="D10" s="13">
        <v>1299588</v>
      </c>
      <c r="E10" s="13">
        <v>2705225</v>
      </c>
      <c r="F10" s="9">
        <f>2705225-2487333</f>
        <v>217892</v>
      </c>
      <c r="G10" s="13">
        <v>28444588</v>
      </c>
      <c r="H10" s="13">
        <v>14469</v>
      </c>
      <c r="I10" s="13">
        <v>13400</v>
      </c>
      <c r="J10" s="12">
        <v>744</v>
      </c>
      <c r="K10" s="12">
        <v>73</v>
      </c>
      <c r="L10" s="12">
        <v>2947</v>
      </c>
      <c r="M10" s="13">
        <v>71245716</v>
      </c>
      <c r="N10" s="10" t="s">
        <v>33</v>
      </c>
      <c r="O10" s="10" t="s">
        <v>33</v>
      </c>
      <c r="P10" s="13">
        <v>16290605</v>
      </c>
      <c r="Q10" s="13">
        <f>16290605+11571724+12617921+13387852</f>
        <v>53868102</v>
      </c>
    </row>
    <row r="11" spans="1:17" ht="12.75">
      <c r="A11" s="15" t="s">
        <v>27</v>
      </c>
      <c r="B11" s="13"/>
      <c r="C11" s="13"/>
      <c r="D11" s="9"/>
      <c r="E11" s="13"/>
      <c r="F11" s="9"/>
      <c r="G11" s="9"/>
      <c r="H11" s="9"/>
      <c r="I11" s="9"/>
      <c r="J11" s="12"/>
      <c r="K11" s="12"/>
      <c r="L11" s="12"/>
      <c r="M11" s="13"/>
      <c r="N11" s="13"/>
      <c r="O11" s="10"/>
      <c r="P11" s="13"/>
      <c r="Q11" s="13"/>
    </row>
    <row r="12" spans="1:17" ht="12.75">
      <c r="A12" s="15" t="s">
        <v>19</v>
      </c>
      <c r="B12" s="13">
        <v>28416</v>
      </c>
      <c r="C12" s="13">
        <v>1315</v>
      </c>
      <c r="D12" s="11" t="s">
        <v>33</v>
      </c>
      <c r="E12" s="13">
        <v>29731</v>
      </c>
      <c r="F12" s="9">
        <f>29731-37525</f>
        <v>-7794</v>
      </c>
      <c r="G12" s="13">
        <v>1061202.86</v>
      </c>
      <c r="H12" s="13">
        <v>44.6</v>
      </c>
      <c r="I12" s="13">
        <v>0.18</v>
      </c>
      <c r="J12" s="12">
        <v>68</v>
      </c>
      <c r="K12" s="12">
        <v>9</v>
      </c>
      <c r="L12" s="20" t="s">
        <v>33</v>
      </c>
      <c r="M12" s="13">
        <v>2372079.07</v>
      </c>
      <c r="N12" s="9" t="s">
        <v>33</v>
      </c>
      <c r="O12" s="10" t="s">
        <v>33</v>
      </c>
      <c r="P12" s="13">
        <v>6227.03</v>
      </c>
      <c r="Q12" s="13">
        <f>6227.03+6417.23</f>
        <v>12644.259999999998</v>
      </c>
    </row>
    <row r="13" spans="1:17" ht="12.75">
      <c r="A13" s="15" t="s">
        <v>20</v>
      </c>
      <c r="B13" s="12">
        <v>2610325</v>
      </c>
      <c r="C13" s="12">
        <v>4836897</v>
      </c>
      <c r="D13" s="12">
        <v>1117455</v>
      </c>
      <c r="E13" s="12">
        <v>7447222</v>
      </c>
      <c r="F13" s="12">
        <f>7447222-6921439</f>
        <v>525783</v>
      </c>
      <c r="G13" s="12">
        <v>160782196.6</v>
      </c>
      <c r="H13" s="9">
        <v>68507.44</v>
      </c>
      <c r="I13" s="22">
        <v>40411.82</v>
      </c>
      <c r="J13" s="12">
        <v>4534</v>
      </c>
      <c r="K13" s="12">
        <v>558</v>
      </c>
      <c r="L13" s="12">
        <v>32469</v>
      </c>
      <c r="M13" s="9">
        <v>221911299</v>
      </c>
      <c r="N13" s="22">
        <v>17089.16</v>
      </c>
      <c r="O13" s="22">
        <v>7816.84</v>
      </c>
      <c r="P13" s="9">
        <v>76630359</v>
      </c>
      <c r="Q13" s="13">
        <f>76630359+61774873+65806143+66293723</f>
        <v>270505098</v>
      </c>
    </row>
    <row r="14" spans="1:17" ht="12.75">
      <c r="A14" s="13" t="s">
        <v>25</v>
      </c>
      <c r="B14" s="13">
        <v>3272</v>
      </c>
      <c r="C14" s="13">
        <v>41098</v>
      </c>
      <c r="D14" s="9" t="s">
        <v>33</v>
      </c>
      <c r="E14" s="13">
        <v>44400</v>
      </c>
      <c r="F14" s="12">
        <f>44400-56544</f>
        <v>-12144</v>
      </c>
      <c r="G14" s="13">
        <v>288539.1</v>
      </c>
      <c r="H14" s="13">
        <v>142.74</v>
      </c>
      <c r="I14" s="13">
        <v>288.94</v>
      </c>
      <c r="J14" s="20">
        <v>6</v>
      </c>
      <c r="K14" s="20">
        <v>8</v>
      </c>
      <c r="L14" s="13">
        <v>1488</v>
      </c>
      <c r="M14" s="13">
        <v>834543.97</v>
      </c>
      <c r="N14" s="13">
        <v>45.72</v>
      </c>
      <c r="O14" s="13">
        <v>29.87</v>
      </c>
      <c r="P14" s="13">
        <v>1517541.85</v>
      </c>
      <c r="Q14" s="13">
        <f>1517541.85+1070553.3+1251867.53+1209460.28</f>
        <v>5049422.960000001</v>
      </c>
    </row>
    <row r="15" spans="1:17" ht="12.75">
      <c r="A15" s="15" t="s">
        <v>21</v>
      </c>
      <c r="B15" s="13">
        <v>16129</v>
      </c>
      <c r="C15" s="9" t="s">
        <v>33</v>
      </c>
      <c r="D15" s="11" t="s">
        <v>33</v>
      </c>
      <c r="E15" s="13">
        <v>16177</v>
      </c>
      <c r="F15" s="9">
        <f>16177-25560</f>
        <v>-9383</v>
      </c>
      <c r="G15" s="13">
        <v>209700.56</v>
      </c>
      <c r="H15" s="13">
        <v>206.73</v>
      </c>
      <c r="I15" s="13">
        <v>165.27</v>
      </c>
      <c r="J15" s="12">
        <v>26</v>
      </c>
      <c r="K15" s="12">
        <v>9</v>
      </c>
      <c r="L15" s="20" t="s">
        <v>33</v>
      </c>
      <c r="M15" s="13">
        <v>379135.43</v>
      </c>
      <c r="N15" s="13">
        <v>2.11</v>
      </c>
      <c r="O15" s="13">
        <v>114.58</v>
      </c>
      <c r="P15" s="9" t="s">
        <v>33</v>
      </c>
      <c r="Q15" s="13" t="s">
        <v>33</v>
      </c>
    </row>
    <row r="16" spans="1:17" ht="12.75">
      <c r="A16" s="13" t="s">
        <v>28</v>
      </c>
      <c r="B16" s="16">
        <v>16463</v>
      </c>
      <c r="C16" s="16">
        <v>5000</v>
      </c>
      <c r="D16" s="16">
        <v>901</v>
      </c>
      <c r="E16" s="16">
        <v>21463</v>
      </c>
      <c r="F16" s="9">
        <f>21463-31362</f>
        <v>-9899</v>
      </c>
      <c r="G16" s="13">
        <v>506436.71</v>
      </c>
      <c r="H16" s="13">
        <v>661.04</v>
      </c>
      <c r="I16" s="13">
        <v>442.06</v>
      </c>
      <c r="J16" s="12">
        <v>77</v>
      </c>
      <c r="K16" s="21">
        <v>3</v>
      </c>
      <c r="L16" s="20">
        <v>101</v>
      </c>
      <c r="M16" s="13">
        <v>1673990.67</v>
      </c>
      <c r="N16" s="13">
        <v>74.01</v>
      </c>
      <c r="O16" s="13">
        <v>48.94</v>
      </c>
      <c r="P16" s="13">
        <v>192794.67</v>
      </c>
      <c r="Q16" s="13">
        <f>192794.67+144934.39+166263.3+184865.36</f>
        <v>688857.72</v>
      </c>
    </row>
    <row r="17" spans="1:17" ht="12.75">
      <c r="A17" s="14" t="s">
        <v>22</v>
      </c>
      <c r="B17" s="8">
        <f>SUM(B7:B16)</f>
        <v>4898742</v>
      </c>
      <c r="C17" s="8">
        <f aca="true" t="shared" si="0" ref="C17:Q17">SUM(C7:C16)</f>
        <v>6087514</v>
      </c>
      <c r="D17" s="8">
        <f t="shared" si="0"/>
        <v>2474352</v>
      </c>
      <c r="E17" s="8">
        <f t="shared" si="0"/>
        <v>11220582</v>
      </c>
      <c r="F17" s="8">
        <f t="shared" si="0"/>
        <v>812131</v>
      </c>
      <c r="G17" s="8">
        <f t="shared" si="0"/>
        <v>209567371.97</v>
      </c>
      <c r="H17" s="8">
        <f t="shared" si="0"/>
        <v>107285.09</v>
      </c>
      <c r="I17" s="8">
        <f t="shared" si="0"/>
        <v>84140.73</v>
      </c>
      <c r="J17" s="8">
        <f t="shared" si="0"/>
        <v>6104</v>
      </c>
      <c r="K17" s="8">
        <f t="shared" si="0"/>
        <v>746</v>
      </c>
      <c r="L17" s="8">
        <f t="shared" si="0"/>
        <v>43169</v>
      </c>
      <c r="M17" s="8">
        <f t="shared" si="0"/>
        <v>332245987.31000006</v>
      </c>
      <c r="N17" s="8">
        <f t="shared" si="0"/>
        <v>18091.03</v>
      </c>
      <c r="O17" s="8">
        <f t="shared" si="0"/>
        <v>9227.28</v>
      </c>
      <c r="P17" s="17">
        <f t="shared" si="0"/>
        <v>104294564.35</v>
      </c>
      <c r="Q17" s="17">
        <f t="shared" si="0"/>
        <v>363700438.05</v>
      </c>
    </row>
  </sheetData>
  <mergeCells count="9">
    <mergeCell ref="Q4:Q5"/>
    <mergeCell ref="P4:P5"/>
    <mergeCell ref="M4:O4"/>
    <mergeCell ref="A4:A5"/>
    <mergeCell ref="B4:F4"/>
    <mergeCell ref="G4:I4"/>
    <mergeCell ref="J4:J5"/>
    <mergeCell ref="K4:K5"/>
    <mergeCell ref="L4:L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aelena</cp:lastModifiedBy>
  <dcterms:created xsi:type="dcterms:W3CDTF">2007-07-29T12:01:15Z</dcterms:created>
  <dcterms:modified xsi:type="dcterms:W3CDTF">2015-03-17T11:54:19Z</dcterms:modified>
  <cp:category/>
  <cp:version/>
  <cp:contentType/>
  <cp:contentStatus/>
</cp:coreProperties>
</file>